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Экономист\Desktop\НЕ УДАЛЯТЬ\Рабочий стол\Отчет ДОД + 85-К + ОО2\"/>
    </mc:Choice>
  </mc:AlternateContent>
  <xr:revisionPtr revIDLastSave="0" documentId="13_ncr:1_{FD2D70E2-844A-4A5E-8676-77FEC5F8FF1C}" xr6:coauthVersionLast="37" xr6:coauthVersionMax="37" xr10:uidLastSave="{00000000-0000-0000-0000-000000000000}"/>
  <bookViews>
    <workbookView xWindow="0" yWindow="0" windowWidth="28800" windowHeight="12225" tabRatio="915" xr2:uid="{00000000-000D-0000-FFFF-FFFF00000000}"/>
  </bookViews>
  <sheets>
    <sheet name="Раздел 3.1" sheetId="15" r:id="rId1"/>
    <sheet name="Раздел 3.2" sheetId="16" r:id="rId2"/>
    <sheet name="Раздел 3.3" sheetId="17" r:id="rId3"/>
    <sheet name="Раздел 3.5" sheetId="26" r:id="rId4"/>
    <sheet name="Раздел 3.6" sheetId="27" r:id="rId5"/>
    <sheet name="Spravichnik" sheetId="19" state="hidden" r:id="rId6"/>
    <sheet name="Флак" sheetId="20" state="hidden" r:id="rId7"/>
    <sheet name="Rezerv" sheetId="21" state="hidden" r:id="rId8"/>
  </sheets>
  <definedNames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#REF!</definedName>
    <definedName name="razdel_19">'Раздел 3.5'!$P$20:$P$32</definedName>
    <definedName name="razdel_20">'Раздел 3.6'!$P$20:$P$26</definedName>
    <definedName name="year">#REF!</definedName>
  </definedNames>
  <calcPr calcId="179021"/>
</workbook>
</file>

<file path=xl/calcChain.xml><?xml version="1.0" encoding="utf-8"?>
<calcChain xmlns="http://schemas.openxmlformats.org/spreadsheetml/2006/main">
  <c r="P21" i="26" l="1"/>
  <c r="P25" i="15" l="1"/>
  <c r="P24" i="15"/>
  <c r="P23" i="15"/>
  <c r="U23" i="17" l="1"/>
  <c r="P23" i="16" l="1"/>
  <c r="P21" i="27" l="1"/>
  <c r="U22" i="17" l="1"/>
  <c r="U29" i="17"/>
  <c r="P29" i="17"/>
  <c r="P23" i="17"/>
  <c r="Q26" i="16"/>
  <c r="Q35" i="16"/>
  <c r="Q22" i="16" l="1"/>
  <c r="Q21" i="16" s="1"/>
  <c r="P23" i="26"/>
  <c r="P24" i="17" l="1"/>
  <c r="P21" i="17" s="1"/>
  <c r="R22" i="17"/>
  <c r="Q24" i="17" l="1"/>
  <c r="Q21" i="17" s="1"/>
  <c r="X24" i="17"/>
  <c r="X21" i="17" s="1"/>
  <c r="U24" i="17"/>
  <c r="U21" i="17" s="1"/>
  <c r="T25" i="17"/>
  <c r="T24" i="17" s="1"/>
  <c r="T28" i="17"/>
  <c r="T21" i="17" l="1"/>
  <c r="R23" i="17"/>
  <c r="R25" i="17"/>
  <c r="R26" i="17"/>
  <c r="R27" i="17"/>
  <c r="R28" i="17"/>
  <c r="R29" i="17"/>
  <c r="R30" i="17" s="1"/>
  <c r="P39" i="16"/>
  <c r="P36" i="16"/>
  <c r="P28" i="16"/>
  <c r="P29" i="16"/>
  <c r="P30" i="16"/>
  <c r="P31" i="16"/>
  <c r="P32" i="16"/>
  <c r="P33" i="16"/>
  <c r="P34" i="16"/>
  <c r="P27" i="16"/>
  <c r="P24" i="16"/>
  <c r="P25" i="16"/>
  <c r="R24" i="17" l="1"/>
  <c r="R21" i="17" s="1"/>
  <c r="P22" i="16"/>
  <c r="P21" i="16"/>
  <c r="P35" i="16"/>
  <c r="P26" i="16"/>
  <c r="Q22" i="15"/>
  <c r="Q21" i="15" s="1"/>
  <c r="P22" i="15" l="1"/>
  <c r="P2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14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<sst xmlns="http://schemas.openxmlformats.org/spreadsheetml/2006/main" count="121" uniqueCount="106">
  <si>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</si>
  <si>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</si>
  <si>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</si>
  <si>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</si>
  <si>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</si>
  <si>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</si>
  <si>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</si>
  <si>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</si>
  <si>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</si>
  <si>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</si>
  <si>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</si>
  <si>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</si>
  <si>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</si>
  <si>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</si>
  <si>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</si>
  <si>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</si>
  <si>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</si>
  <si>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</si>
  <si>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</si>
  <si>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</si>
  <si>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</si>
  <si>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</si>
  <si>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</si>
  <si>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</si>
  <si>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</si>
  <si>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</si>
  <si>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</si>
  <si>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</si>
  <si>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</si>
  <si>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</si>
  <si>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</si>
  <si>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</si>
  <si>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</si>
  <si>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</si>
  <si>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</si>
  <si>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</si>
  <si>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</si>
  <si>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</si>
  <si>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</si>
  <si>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</si>
  <si>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</si>
  <si>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</si>
  <si>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</si>
  <si>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</si>
  <si>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</si>
  <si>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</si>
  <si>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</si>
  <si>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</si>
  <si>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</si>
  <si>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</si>
  <si>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</si>
  <si>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</si>
  <si>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</si>
  <si>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</si>
  <si>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(должность)</t>
  </si>
  <si>
    <t>(подпись)</t>
  </si>
  <si>
    <t>(номер контактного телефона)</t>
  </si>
  <si>
    <t>(дата составления документа)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</si>
  <si>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</si>
  <si>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</si>
  <si>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</si>
  <si>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</si>
  <si>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</si>
  <si>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</si>
  <si>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</si>
  <si>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</si>
  <si>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</si>
  <si>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</si>
  <si>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</si>
  <si>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</si>
  <si>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</si>
  <si>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</si>
  <si>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</si>
  <si>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</si>
  <si>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</si>
  <si>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</si>
  <si>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</si>
  <si>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</si>
  <si>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</si>
  <si>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</si>
  <si>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</si>
  <si>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</si>
  <si>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</si>
  <si>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</si>
  <si>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</si>
  <si>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</si>
  <si>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</si>
  <si>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</si>
  <si>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</si>
  <si>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</si>
  <si>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</si>
  <si>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</si>
  <si>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</si>
  <si>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</si>
  <si>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</si>
  <si>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</si>
  <si>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</si>
  <si>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</si>
  <si>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</si>
  <si>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</si>
  <si>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</si>
  <si>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</si>
  <si>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</si>
  <si>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</si>
  <si>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 xml:space="preserve">               в том числе на оплату доступа к сети Интернет</t>
  </si>
  <si>
    <t xml:space="preserve">           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</si>
</sst>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00\)"/>
    <numFmt numFmtId="165" formatCode="00"/>
    <numFmt numFmtId="166" formatCode="#,##0.0"/>
    <numFmt numFmtId="167" formatCode="[$-F800]dddd\,\ mmmm\ dd\,\ yyyy"/>
  </numFmts>
  <fonts count="2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9.5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166" fontId="24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4" fillId="14" borderId="11" xfId="0" applyNumberFormat="1" applyFont="1" applyFill="1" applyBorder="1" applyAlignment="1" applyProtection="1">
      <alignment horizontal="right"/>
      <protection locked="0"/>
    </xf>
    <xf numFmtId="166" fontId="24" fillId="14" borderId="1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14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7" fontId="3" fillId="14" borderId="14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abSelected="1" topLeftCell="A15" workbookViewId="0">
      <selection activeCell="P26" sqref="P26"/>
    </sheetView>
  </sheetViews>
  <sheetFormatPr defaultRowHeight="12.75" x14ac:dyDescent="0.2"/>
  <cols>
    <col min="1" max="1" width="56.28515625" style="6" bestFit="1" customWidth="1"/>
    <col min="2" max="14" width="2.42578125" style="6" hidden="1" customWidth="1"/>
    <col min="15" max="15" width="6.42578125" style="6" bestFit="1" customWidth="1"/>
    <col min="16" max="18" width="16.7109375" style="6" customWidth="1"/>
    <col min="19" max="16384" width="9.140625" style="6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32" t="s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20.100000000000001" customHeight="1" x14ac:dyDescent="0.2">
      <c r="A16" s="32" t="s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x14ac:dyDescent="0.2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0.100000000000001" customHeight="1" x14ac:dyDescent="0.2">
      <c r="A18" s="34" t="s">
        <v>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4" t="s">
        <v>1</v>
      </c>
      <c r="P18" s="34" t="s">
        <v>58</v>
      </c>
      <c r="Q18" s="30" t="s">
        <v>3</v>
      </c>
      <c r="R18" s="31"/>
    </row>
    <row r="19" spans="1:18" ht="20.100000000000001" customHeight="1" x14ac:dyDescent="0.2">
      <c r="A19" s="3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4"/>
      <c r="P19" s="34"/>
      <c r="Q19" s="15" t="s">
        <v>92</v>
      </c>
      <c r="R19" s="7" t="s">
        <v>4</v>
      </c>
    </row>
    <row r="20" spans="1:18" x14ac:dyDescent="0.2">
      <c r="A20" s="7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3</v>
      </c>
      <c r="Q20" s="7">
        <v>4</v>
      </c>
      <c r="R20" s="7">
        <v>5</v>
      </c>
    </row>
    <row r="21" spans="1:18" ht="25.5" x14ac:dyDescent="0.25">
      <c r="A21" s="9" t="s">
        <v>37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20">
        <f>P22</f>
        <v>31100.199999999997</v>
      </c>
      <c r="Q21" s="20">
        <f>Q22+Q26+Q27+Q28</f>
        <v>31100.199999999997</v>
      </c>
      <c r="R21" s="20"/>
    </row>
    <row r="22" spans="1:18" ht="25.5" x14ac:dyDescent="0.25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>
        <v>2</v>
      </c>
      <c r="P22" s="20">
        <f>P23+P24+P25</f>
        <v>31100.199999999997</v>
      </c>
      <c r="Q22" s="20">
        <f>Q23+Q24+Q25</f>
        <v>31100.199999999997</v>
      </c>
      <c r="R22" s="20"/>
    </row>
    <row r="23" spans="1:18" ht="25.5" x14ac:dyDescent="0.25">
      <c r="A23" s="11" t="s">
        <v>39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>
        <v>3</v>
      </c>
      <c r="P23" s="20">
        <f>Q23</f>
        <v>2770.8</v>
      </c>
      <c r="Q23" s="20">
        <v>2770.8</v>
      </c>
      <c r="R23" s="20"/>
    </row>
    <row r="24" spans="1:18" ht="15.75" x14ac:dyDescent="0.25">
      <c r="A24" s="11" t="s">
        <v>105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>
        <v>4</v>
      </c>
      <c r="P24" s="20">
        <f>Q24</f>
        <v>20768.099999999999</v>
      </c>
      <c r="Q24" s="20">
        <v>20768.099999999999</v>
      </c>
      <c r="R24" s="20"/>
    </row>
    <row r="25" spans="1:18" ht="15.75" x14ac:dyDescent="0.25">
      <c r="A25" s="11" t="s">
        <v>40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>
        <v>5</v>
      </c>
      <c r="P25" s="20">
        <f>Q25</f>
        <v>7561.3</v>
      </c>
      <c r="Q25" s="20">
        <v>7561.3</v>
      </c>
      <c r="R25" s="20"/>
    </row>
    <row r="26" spans="1:18" ht="15.75" x14ac:dyDescent="0.25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>
        <v>6</v>
      </c>
      <c r="P26" s="20"/>
      <c r="Q26" s="20"/>
      <c r="R26" s="20"/>
    </row>
    <row r="27" spans="1:18" ht="15.75" x14ac:dyDescent="0.25">
      <c r="A27" s="11" t="s">
        <v>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>
        <v>7</v>
      </c>
      <c r="P27" s="20"/>
      <c r="Q27" s="20"/>
      <c r="R27" s="20"/>
    </row>
    <row r="28" spans="1:18" ht="15.75" x14ac:dyDescent="0.25">
      <c r="A28" s="11" t="s">
        <v>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20"/>
      <c r="Q28" s="20"/>
      <c r="R28" s="20"/>
    </row>
    <row r="29" spans="1:18" ht="15.75" x14ac:dyDescent="0.25">
      <c r="A29" s="11" t="s">
        <v>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20"/>
      <c r="Q29" s="20"/>
      <c r="R29" s="20"/>
    </row>
    <row r="30" spans="1:18" ht="50.1" customHeight="1" x14ac:dyDescent="0.25">
      <c r="A30" s="18" t="s">
        <v>42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4">
        <v>10</v>
      </c>
      <c r="P30" s="19"/>
    </row>
    <row r="31" spans="1:18" ht="15.75" x14ac:dyDescent="0.25">
      <c r="A31" s="17" t="s">
        <v>43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4">
        <v>11</v>
      </c>
      <c r="P31" s="19"/>
    </row>
    <row r="32" spans="1:18" ht="50.1" customHeight="1" x14ac:dyDescent="0.25">
      <c r="A32" s="13" t="s">
        <v>68</v>
      </c>
      <c r="O32" s="14">
        <v>12</v>
      </c>
      <c r="P32" s="4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19" workbookViewId="0">
      <selection activeCell="Q37" sqref="Q37"/>
    </sheetView>
  </sheetViews>
  <sheetFormatPr defaultRowHeight="12.75" x14ac:dyDescent="0.2"/>
  <cols>
    <col min="1" max="1" width="65.85546875" style="6" customWidth="1"/>
    <col min="2" max="14" width="2.85546875" style="6" hidden="1" customWidth="1"/>
    <col min="15" max="15" width="6.42578125" style="6" bestFit="1" customWidth="1"/>
    <col min="16" max="18" width="18.7109375" style="6" customWidth="1"/>
    <col min="19" max="16384" width="9.140625" style="6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32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x14ac:dyDescent="0.2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0.100000000000001" customHeight="1" x14ac:dyDescent="0.2">
      <c r="A18" s="34" t="s">
        <v>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4" t="s">
        <v>1</v>
      </c>
      <c r="P18" s="34" t="s">
        <v>2</v>
      </c>
      <c r="Q18" s="34" t="s">
        <v>19</v>
      </c>
      <c r="R18" s="34"/>
    </row>
    <row r="19" spans="1:18" ht="76.5" x14ac:dyDescent="0.2">
      <c r="A19" s="3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4"/>
      <c r="P19" s="34"/>
      <c r="Q19" s="7" t="s">
        <v>63</v>
      </c>
      <c r="R19" s="7" t="s">
        <v>64</v>
      </c>
    </row>
    <row r="20" spans="1:18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</row>
    <row r="21" spans="1:18" ht="15.75" x14ac:dyDescent="0.2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6">
        <f>Q21+R21</f>
        <v>27861.699999999997</v>
      </c>
      <c r="Q21" s="16">
        <f>Q22+Q26+Q33+Q34</f>
        <v>27861.699999999997</v>
      </c>
      <c r="R21" s="16"/>
    </row>
    <row r="22" spans="1:18" ht="25.5" x14ac:dyDescent="0.2">
      <c r="A22" s="9" t="s">
        <v>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6">
        <f>P23+P24+P25</f>
        <v>24703.399999999998</v>
      </c>
      <c r="Q22" s="16">
        <f>Q23+Q24+Q25</f>
        <v>24703.399999999998</v>
      </c>
      <c r="R22" s="16"/>
    </row>
    <row r="23" spans="1:18" ht="15.75" x14ac:dyDescent="0.2">
      <c r="A23" s="11" t="s">
        <v>14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>
        <v>3</v>
      </c>
      <c r="P23" s="16">
        <f t="shared" ref="P23:P25" si="0">Q23+R23</f>
        <v>18023.5</v>
      </c>
      <c r="Q23" s="16">
        <v>18023.5</v>
      </c>
      <c r="R23" s="16"/>
    </row>
    <row r="24" spans="1:18" ht="15.75" x14ac:dyDescent="0.2">
      <c r="A24" s="11" t="s">
        <v>15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>
        <v>4</v>
      </c>
      <c r="P24" s="16">
        <f t="shared" si="0"/>
        <v>1035.5999999999999</v>
      </c>
      <c r="Q24" s="16">
        <v>1035.5999999999999</v>
      </c>
      <c r="R24" s="16"/>
    </row>
    <row r="25" spans="1:18" ht="15.75" x14ac:dyDescent="0.2">
      <c r="A25" s="11" t="s">
        <v>16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>
        <v>5</v>
      </c>
      <c r="P25" s="16">
        <f t="shared" si="0"/>
        <v>5644.3</v>
      </c>
      <c r="Q25" s="16">
        <v>5644.3</v>
      </c>
      <c r="R25" s="16"/>
    </row>
    <row r="26" spans="1:18" ht="15.75" x14ac:dyDescent="0.2">
      <c r="A26" s="9" t="s">
        <v>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6">
        <f>P27+P28+P29+P30+P31+P32</f>
        <v>3085.5</v>
      </c>
      <c r="Q26" s="16">
        <f>Q27+Q28+Q29+Q30+Q31+Q32</f>
        <v>3085.5</v>
      </c>
      <c r="R26" s="16"/>
    </row>
    <row r="27" spans="1:18" ht="25.5" x14ac:dyDescent="0.2">
      <c r="A27" s="11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>
        <v>7</v>
      </c>
      <c r="P27" s="16">
        <f>Q27+R27</f>
        <v>13.6</v>
      </c>
      <c r="Q27" s="16">
        <v>13.6</v>
      </c>
      <c r="R27" s="16"/>
    </row>
    <row r="28" spans="1:18" ht="15.75" x14ac:dyDescent="0.2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6">
        <f t="shared" ref="P28:P34" si="1">Q28+R28</f>
        <v>0</v>
      </c>
      <c r="Q28" s="16"/>
      <c r="R28" s="16"/>
    </row>
    <row r="29" spans="1:18" ht="15.75" x14ac:dyDescent="0.2">
      <c r="A29" s="11" t="s">
        <v>46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6">
        <f t="shared" si="1"/>
        <v>2418.1999999999998</v>
      </c>
      <c r="Q29" s="16">
        <v>2418.1999999999998</v>
      </c>
      <c r="R29" s="16"/>
    </row>
    <row r="30" spans="1:18" ht="15.75" x14ac:dyDescent="0.2">
      <c r="A30" s="11" t="s">
        <v>47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>
        <v>10</v>
      </c>
      <c r="P30" s="16">
        <f t="shared" si="1"/>
        <v>0</v>
      </c>
      <c r="Q30" s="16"/>
      <c r="R30" s="16"/>
    </row>
    <row r="31" spans="1:18" ht="15.75" x14ac:dyDescent="0.2">
      <c r="A31" s="11" t="s">
        <v>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>
        <v>11</v>
      </c>
      <c r="P31" s="16">
        <f t="shared" si="1"/>
        <v>456.3</v>
      </c>
      <c r="Q31" s="16">
        <v>456.3</v>
      </c>
      <c r="R31" s="16"/>
    </row>
    <row r="32" spans="1:18" ht="15.75" x14ac:dyDescent="0.2">
      <c r="A32" s="11" t="s">
        <v>49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8">
        <v>12</v>
      </c>
      <c r="P32" s="16">
        <f t="shared" si="1"/>
        <v>197.4</v>
      </c>
      <c r="Q32" s="16">
        <v>197.4</v>
      </c>
      <c r="R32" s="16"/>
    </row>
    <row r="33" spans="1:18" ht="15.75" x14ac:dyDescent="0.2">
      <c r="A33" s="9" t="s">
        <v>17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">
        <v>13</v>
      </c>
      <c r="P33" s="16">
        <f t="shared" si="1"/>
        <v>0</v>
      </c>
      <c r="Q33" s="16"/>
      <c r="R33" s="16"/>
    </row>
    <row r="34" spans="1:18" ht="15.75" x14ac:dyDescent="0.2">
      <c r="A34" s="9" t="s">
        <v>18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8">
        <v>14</v>
      </c>
      <c r="P34" s="16">
        <f t="shared" si="1"/>
        <v>72.8</v>
      </c>
      <c r="Q34" s="16">
        <v>72.8</v>
      </c>
      <c r="R34" s="16"/>
    </row>
    <row r="35" spans="1:18" ht="15.75" x14ac:dyDescent="0.2">
      <c r="A35" s="9" t="s">
        <v>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8">
        <v>15</v>
      </c>
      <c r="P35" s="16">
        <f>P36+P37+P38+P39</f>
        <v>3238.5</v>
      </c>
      <c r="Q35" s="16">
        <f>Q36+Q37+Q38+Q39</f>
        <v>3238.5</v>
      </c>
      <c r="R35" s="16"/>
    </row>
    <row r="36" spans="1:18" ht="25.5" x14ac:dyDescent="0.2">
      <c r="A36" s="9" t="s">
        <v>59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8">
        <v>16</v>
      </c>
      <c r="P36" s="16">
        <f>Q36+R36</f>
        <v>229.5</v>
      </c>
      <c r="Q36" s="16">
        <v>229.5</v>
      </c>
      <c r="R36" s="16"/>
    </row>
    <row r="37" spans="1:18" ht="15.75" x14ac:dyDescent="0.2">
      <c r="A37" s="9" t="s">
        <v>60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8">
        <v>17</v>
      </c>
      <c r="P37" s="16"/>
      <c r="Q37" s="16"/>
      <c r="R37" s="16"/>
    </row>
    <row r="38" spans="1:18" ht="15.75" x14ac:dyDescent="0.2">
      <c r="A38" s="9" t="s">
        <v>61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">
        <v>18</v>
      </c>
      <c r="P38" s="16"/>
      <c r="Q38" s="16"/>
      <c r="R38" s="16"/>
    </row>
    <row r="39" spans="1:18" ht="15.75" x14ac:dyDescent="0.2">
      <c r="A39" s="9" t="s">
        <v>62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8">
        <v>19</v>
      </c>
      <c r="P39" s="16">
        <f t="shared" ref="P39" si="2">Q39+R39</f>
        <v>3009</v>
      </c>
      <c r="Q39" s="16">
        <v>3009</v>
      </c>
      <c r="R39" s="16"/>
    </row>
    <row r="40" spans="1:18" ht="35.1" customHeight="1" x14ac:dyDescent="0.25">
      <c r="A40" s="13" t="s">
        <v>69</v>
      </c>
      <c r="O40" s="14">
        <v>20</v>
      </c>
      <c r="P40" s="4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5" workbookViewId="0">
      <selection activeCell="U24" sqref="U24"/>
    </sheetView>
  </sheetViews>
  <sheetFormatPr defaultRowHeight="12.75" x14ac:dyDescent="0.2"/>
  <cols>
    <col min="1" max="1" width="48.42578125" style="6" bestFit="1" customWidth="1"/>
    <col min="2" max="14" width="2.28515625" style="6" hidden="1" customWidth="1"/>
    <col min="15" max="15" width="6.42578125" style="6" bestFit="1" customWidth="1"/>
    <col min="16" max="17" width="13.7109375" style="6" customWidth="1"/>
    <col min="18" max="18" width="16.7109375" style="6" customWidth="1"/>
    <col min="19" max="20" width="13.7109375" style="6" customWidth="1"/>
    <col min="21" max="21" width="16.7109375" style="6" customWidth="1"/>
    <col min="22" max="26" width="13.7109375" style="6" customWidth="1"/>
    <col min="27" max="16384" width="9.140625" style="6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32" t="s">
        <v>34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2">
      <c r="A16" s="33" t="s">
        <v>67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30" customHeight="1" x14ac:dyDescent="0.2">
      <c r="A17" s="34" t="s">
        <v>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4" t="s">
        <v>1</v>
      </c>
      <c r="P17" s="34" t="s">
        <v>22</v>
      </c>
      <c r="Q17" s="34"/>
      <c r="R17" s="34" t="s">
        <v>23</v>
      </c>
      <c r="S17" s="34"/>
      <c r="T17" s="34"/>
      <c r="U17" s="34" t="s">
        <v>24</v>
      </c>
      <c r="V17" s="34"/>
      <c r="W17" s="34"/>
      <c r="X17" s="34"/>
      <c r="Y17" s="34"/>
      <c r="Z17" s="34"/>
    </row>
    <row r="18" spans="1:26" ht="30" customHeight="1" x14ac:dyDescent="0.2">
      <c r="A18" s="3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4"/>
      <c r="P18" s="34" t="s">
        <v>96</v>
      </c>
      <c r="Q18" s="34" t="s">
        <v>95</v>
      </c>
      <c r="R18" s="34" t="s">
        <v>36</v>
      </c>
      <c r="S18" s="34"/>
      <c r="T18" s="34" t="s">
        <v>70</v>
      </c>
      <c r="U18" s="34" t="s">
        <v>35</v>
      </c>
      <c r="V18" s="34"/>
      <c r="W18" s="34"/>
      <c r="X18" s="34" t="s">
        <v>25</v>
      </c>
      <c r="Y18" s="34"/>
      <c r="Z18" s="34"/>
    </row>
    <row r="19" spans="1:26" ht="54.95" customHeight="1" x14ac:dyDescent="0.2">
      <c r="A19" s="3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4"/>
      <c r="P19" s="34"/>
      <c r="Q19" s="34"/>
      <c r="R19" s="7" t="s">
        <v>26</v>
      </c>
      <c r="S19" s="7" t="s">
        <v>94</v>
      </c>
      <c r="T19" s="34"/>
      <c r="U19" s="7" t="s">
        <v>27</v>
      </c>
      <c r="V19" s="7" t="s">
        <v>97</v>
      </c>
      <c r="W19" s="7" t="s">
        <v>28</v>
      </c>
      <c r="X19" s="7" t="s">
        <v>27</v>
      </c>
      <c r="Y19" s="7" t="s">
        <v>29</v>
      </c>
      <c r="Z19" s="7" t="s">
        <v>28</v>
      </c>
    </row>
    <row r="20" spans="1:26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</row>
    <row r="21" spans="1:26" ht="15.75" x14ac:dyDescent="0.2">
      <c r="A21" s="9" t="s">
        <v>66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6">
        <f>P22+P24+P27+P28</f>
        <v>38.700000000000003</v>
      </c>
      <c r="Q21" s="16">
        <f>Q22+Q24+Q27+Q28</f>
        <v>1.1000000000000001</v>
      </c>
      <c r="R21" s="16">
        <f>R22+R24+R27+R28</f>
        <v>18468.800000000003</v>
      </c>
      <c r="S21" s="16"/>
      <c r="T21" s="16">
        <f>T22+T24+T27+T28</f>
        <v>431.6</v>
      </c>
      <c r="U21" s="16">
        <f t="shared" ref="U21:X21" si="0">U22+U24+U27+U28</f>
        <v>18468.800000000003</v>
      </c>
      <c r="V21" s="16"/>
      <c r="W21" s="16"/>
      <c r="X21" s="16">
        <f t="shared" si="0"/>
        <v>431.6</v>
      </c>
      <c r="Y21" s="16"/>
      <c r="Z21" s="16"/>
    </row>
    <row r="22" spans="1:26" ht="25.5" x14ac:dyDescent="0.2">
      <c r="A22" s="9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6">
        <v>2</v>
      </c>
      <c r="Q22" s="16"/>
      <c r="R22" s="16">
        <f>U22+V22+W22</f>
        <v>1927</v>
      </c>
      <c r="S22" s="16"/>
      <c r="T22" s="16"/>
      <c r="U22" s="16">
        <f>U23</f>
        <v>1927</v>
      </c>
      <c r="V22" s="16"/>
      <c r="W22" s="16"/>
      <c r="X22" s="16"/>
      <c r="Y22" s="16"/>
      <c r="Z22" s="16"/>
    </row>
    <row r="23" spans="1:26" ht="15.75" x14ac:dyDescent="0.2">
      <c r="A23" s="11" t="s">
        <v>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>
        <v>3</v>
      </c>
      <c r="P23" s="16">
        <f>1+1</f>
        <v>2</v>
      </c>
      <c r="Q23" s="16"/>
      <c r="R23" s="16">
        <f t="shared" ref="R23:R29" si="1">U23+V23+W23</f>
        <v>1927</v>
      </c>
      <c r="S23" s="16"/>
      <c r="T23" s="16"/>
      <c r="U23" s="16">
        <f>1141.5+785.5</f>
        <v>1927</v>
      </c>
      <c r="V23" s="16"/>
      <c r="W23" s="16"/>
      <c r="X23" s="16"/>
      <c r="Y23" s="16"/>
      <c r="Z23" s="16"/>
    </row>
    <row r="24" spans="1:26" ht="15.75" x14ac:dyDescent="0.2">
      <c r="A24" s="9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6">
        <f>P25+P26+P29</f>
        <v>17.2</v>
      </c>
      <c r="Q24" s="16">
        <f>Q25</f>
        <v>0.8</v>
      </c>
      <c r="R24" s="16">
        <f>R25+R29</f>
        <v>10550.2</v>
      </c>
      <c r="S24" s="16"/>
      <c r="T24" s="16">
        <f>T25</f>
        <v>365.3</v>
      </c>
      <c r="U24" s="16">
        <f>U25+U29</f>
        <v>10550.2</v>
      </c>
      <c r="V24" s="16"/>
      <c r="W24" s="16"/>
      <c r="X24" s="16">
        <f>X25+X29</f>
        <v>365.3</v>
      </c>
      <c r="Y24" s="16"/>
      <c r="Z24" s="16"/>
    </row>
    <row r="25" spans="1:26" ht="25.5" x14ac:dyDescent="0.2">
      <c r="A25" s="11" t="s">
        <v>33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>
        <v>5</v>
      </c>
      <c r="P25" s="16">
        <v>13.2</v>
      </c>
      <c r="Q25" s="16">
        <v>0.8</v>
      </c>
      <c r="R25" s="16">
        <f t="shared" si="1"/>
        <v>8726.2000000000007</v>
      </c>
      <c r="S25" s="16"/>
      <c r="T25" s="16">
        <f>X25+Y25+Z25</f>
        <v>365.3</v>
      </c>
      <c r="U25" s="16">
        <v>8726.2000000000007</v>
      </c>
      <c r="V25" s="16"/>
      <c r="W25" s="16"/>
      <c r="X25" s="16">
        <v>365.3</v>
      </c>
      <c r="Y25" s="16"/>
      <c r="Z25" s="16"/>
    </row>
    <row r="26" spans="1:26" ht="15.75" x14ac:dyDescent="0.2">
      <c r="A26" s="11" t="s">
        <v>65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>
        <v>6</v>
      </c>
      <c r="P26" s="16"/>
      <c r="Q26" s="16"/>
      <c r="R26" s="16">
        <f t="shared" si="1"/>
        <v>0</v>
      </c>
      <c r="S26" s="16"/>
      <c r="T26" s="16"/>
      <c r="U26" s="16"/>
      <c r="V26" s="16"/>
      <c r="W26" s="16"/>
      <c r="X26" s="16"/>
      <c r="Y26" s="16"/>
      <c r="Z26" s="16"/>
    </row>
    <row r="27" spans="1:26" ht="15.75" x14ac:dyDescent="0.2">
      <c r="A27" s="9" t="s">
        <v>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v>7</v>
      </c>
      <c r="P27" s="16"/>
      <c r="Q27" s="16"/>
      <c r="R27" s="16">
        <f t="shared" si="1"/>
        <v>0</v>
      </c>
      <c r="S27" s="16"/>
      <c r="T27" s="16"/>
      <c r="U27" s="16"/>
      <c r="V27" s="16"/>
      <c r="W27" s="16"/>
      <c r="X27" s="16"/>
      <c r="Y27" s="16"/>
      <c r="Z27" s="16"/>
    </row>
    <row r="28" spans="1:26" ht="15.75" x14ac:dyDescent="0.2">
      <c r="A28" s="9" t="s">
        <v>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v>8</v>
      </c>
      <c r="P28" s="16">
        <v>19.5</v>
      </c>
      <c r="Q28" s="16">
        <v>0.3</v>
      </c>
      <c r="R28" s="16">
        <f t="shared" si="1"/>
        <v>5991.6</v>
      </c>
      <c r="S28" s="16"/>
      <c r="T28" s="16">
        <f>X28+Y28+Z28</f>
        <v>66.3</v>
      </c>
      <c r="U28" s="16">
        <v>5991.6</v>
      </c>
      <c r="V28" s="16"/>
      <c r="W28" s="16"/>
      <c r="X28" s="16">
        <v>66.3</v>
      </c>
      <c r="Y28" s="16"/>
      <c r="Z28" s="16"/>
    </row>
    <row r="29" spans="1:26" ht="38.25" x14ac:dyDescent="0.2">
      <c r="A29" s="9" t="s">
        <v>53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v>9</v>
      </c>
      <c r="P29" s="16">
        <f>P30</f>
        <v>4</v>
      </c>
      <c r="Q29" s="16"/>
      <c r="R29" s="16">
        <f t="shared" si="1"/>
        <v>1824</v>
      </c>
      <c r="S29" s="16"/>
      <c r="T29" s="16"/>
      <c r="U29" s="16">
        <f>U30</f>
        <v>1824</v>
      </c>
      <c r="V29" s="16"/>
      <c r="W29" s="16"/>
      <c r="X29" s="16"/>
      <c r="Y29" s="16"/>
      <c r="Z29" s="16"/>
    </row>
    <row r="30" spans="1:26" ht="15.75" x14ac:dyDescent="0.2">
      <c r="A30" s="9" t="s">
        <v>52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v>10</v>
      </c>
      <c r="P30" s="16">
        <v>4</v>
      </c>
      <c r="Q30" s="16"/>
      <c r="R30" s="16">
        <f>R29</f>
        <v>1824</v>
      </c>
      <c r="S30" s="16"/>
      <c r="T30" s="16"/>
      <c r="U30" s="16">
        <v>1824</v>
      </c>
      <c r="V30" s="16"/>
      <c r="W30" s="16"/>
      <c r="X30" s="16"/>
      <c r="Y30" s="16"/>
      <c r="Z30" s="16"/>
    </row>
    <row r="31" spans="1:26" ht="54.95" customHeight="1" x14ac:dyDescent="0.25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>
        <v>11</v>
      </c>
      <c r="P31" s="4"/>
    </row>
    <row r="33" spans="1:26" x14ac:dyDescent="0.2">
      <c r="A33" s="35" t="s">
        <v>101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2">
      <c r="A34" s="35" t="s">
        <v>100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2">
      <c r="A35" s="35" t="s">
        <v>99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2">
      <c r="A36" s="35" t="s">
        <v>98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2" sqref="P22"/>
    </sheetView>
  </sheetViews>
  <sheetFormatPr defaultRowHeight="12.75" x14ac:dyDescent="0.2"/>
  <cols>
    <col min="1" max="1" width="91" style="3" bestFit="1" customWidth="1"/>
    <col min="2" max="14" width="3.5703125" style="3" hidden="1" customWidth="1"/>
    <col min="15" max="15" width="6.42578125" style="3" bestFit="1" customWidth="1"/>
    <col min="16" max="16" width="15.7109375" style="3" customWidth="1"/>
    <col min="17" max="16384" width="9.140625" style="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21" customFormat="1" ht="20.100000000000001" customHeight="1" x14ac:dyDescent="0.2">
      <c r="A17" s="36" t="s">
        <v>91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">
      <c r="A18" s="37" t="s">
        <v>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16" x14ac:dyDescent="0.2">
      <c r="A20" s="22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</row>
    <row r="21" spans="1:16" ht="15.75" x14ac:dyDescent="0.25">
      <c r="A21" s="24" t="s">
        <v>72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">
        <v>1</v>
      </c>
      <c r="P21" s="20">
        <f>P23+P32+P22</f>
        <v>156</v>
      </c>
    </row>
    <row r="22" spans="1:16" ht="25.5" x14ac:dyDescent="0.25">
      <c r="A22" s="24" t="s">
        <v>73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">
        <v>2</v>
      </c>
      <c r="P22" s="20">
        <v>50.5</v>
      </c>
    </row>
    <row r="23" spans="1:16" ht="25.5" x14ac:dyDescent="0.25">
      <c r="A23" s="24" t="s">
        <v>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>
        <v>3</v>
      </c>
      <c r="P23" s="20">
        <f>P24+P27+P29+P31</f>
        <v>28.6</v>
      </c>
    </row>
    <row r="24" spans="1:16" ht="38.25" x14ac:dyDescent="0.25">
      <c r="A24" s="24" t="s">
        <v>75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>
        <v>4</v>
      </c>
      <c r="P24" s="20">
        <v>15</v>
      </c>
    </row>
    <row r="25" spans="1:16" ht="25.5" x14ac:dyDescent="0.25">
      <c r="A25" s="24" t="s">
        <v>76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">
        <v>5</v>
      </c>
      <c r="P25" s="20"/>
    </row>
    <row r="26" spans="1:16" ht="15.75" x14ac:dyDescent="0.25">
      <c r="A26" s="24" t="s">
        <v>77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">
        <v>6</v>
      </c>
      <c r="P26" s="20"/>
    </row>
    <row r="27" spans="1:16" ht="25.5" x14ac:dyDescent="0.25">
      <c r="A27" s="24" t="s">
        <v>78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">
        <v>7</v>
      </c>
      <c r="P27" s="20"/>
    </row>
    <row r="28" spans="1:16" ht="15.75" x14ac:dyDescent="0.25">
      <c r="A28" s="24" t="s">
        <v>79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">
        <v>8</v>
      </c>
      <c r="P28" s="20"/>
    </row>
    <row r="29" spans="1:16" ht="15.75" x14ac:dyDescent="0.25">
      <c r="A29" s="24" t="s">
        <v>80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">
        <v>9</v>
      </c>
      <c r="P29" s="20">
        <v>13.6</v>
      </c>
    </row>
    <row r="30" spans="1:16" ht="15.75" x14ac:dyDescent="0.25">
      <c r="A30" s="24" t="s">
        <v>104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">
        <v>10</v>
      </c>
      <c r="P30" s="20"/>
    </row>
    <row r="31" spans="1:16" ht="38.25" x14ac:dyDescent="0.25">
      <c r="A31" s="24" t="s">
        <v>93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">
        <v>11</v>
      </c>
      <c r="P31" s="20"/>
    </row>
    <row r="32" spans="1:16" ht="15.75" x14ac:dyDescent="0.25">
      <c r="A32" s="24" t="s">
        <v>81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">
        <v>12</v>
      </c>
      <c r="P32" s="20">
        <v>76.900000000000006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AA34"/>
  <sheetViews>
    <sheetView showGridLines="0" topLeftCell="A17" workbookViewId="0">
      <selection activeCell="P24" sqref="P24"/>
    </sheetView>
  </sheetViews>
  <sheetFormatPr defaultRowHeight="12.75" x14ac:dyDescent="0.2"/>
  <cols>
    <col min="1" max="1" width="61.85546875" style="3" bestFit="1" customWidth="1"/>
    <col min="2" max="14" width="3.5703125" style="3" hidden="1" customWidth="1"/>
    <col min="15" max="15" width="6.42578125" style="3" bestFit="1" customWidth="1"/>
    <col min="16" max="16" width="15.7109375" style="3" customWidth="1"/>
    <col min="17" max="17" width="11" style="3" customWidth="1"/>
    <col min="18" max="18" width="2.42578125" style="3" customWidth="1"/>
    <col min="19" max="21" width="11" style="3" customWidth="1"/>
    <col min="22" max="22" width="2.42578125" style="3" customWidth="1"/>
    <col min="23" max="24" width="11" style="3" customWidth="1"/>
    <col min="25" max="16384" width="9.140625" style="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21" customFormat="1" ht="39.950000000000003" customHeight="1" x14ac:dyDescent="0.2">
      <c r="A17" s="41" t="s">
        <v>90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27" x14ac:dyDescent="0.2">
      <c r="A18" s="37" t="s">
        <v>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2</v>
      </c>
    </row>
    <row r="20" spans="1:27" x14ac:dyDescent="0.2">
      <c r="A20" s="22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</row>
    <row r="21" spans="1:27" ht="26.25" x14ac:dyDescent="0.25">
      <c r="A21" s="25" t="s">
        <v>82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">
        <v>1</v>
      </c>
      <c r="P21" s="20">
        <f>P23</f>
        <v>28.6</v>
      </c>
    </row>
    <row r="22" spans="1:27" ht="26.25" x14ac:dyDescent="0.25">
      <c r="A22" s="25" t="s">
        <v>83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">
        <v>2</v>
      </c>
      <c r="P22" s="20"/>
    </row>
    <row r="23" spans="1:27" ht="15.75" x14ac:dyDescent="0.25">
      <c r="A23" s="25" t="s">
        <v>84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>
        <v>3</v>
      </c>
      <c r="P23" s="20">
        <v>28.6</v>
      </c>
    </row>
    <row r="24" spans="1:27" ht="15.75" x14ac:dyDescent="0.25">
      <c r="A24" s="25" t="s">
        <v>85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">
        <v>4</v>
      </c>
      <c r="P24" s="20"/>
    </row>
    <row r="25" spans="1:27" ht="26.25" x14ac:dyDescent="0.25">
      <c r="A25" s="25" t="s">
        <v>86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">
        <v>5</v>
      </c>
      <c r="P25" s="20"/>
    </row>
    <row r="26" spans="1:27" ht="15.75" x14ac:dyDescent="0.25">
      <c r="A26" s="25" t="s">
        <v>87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">
        <v>6</v>
      </c>
      <c r="P26" s="20"/>
    </row>
    <row r="29" spans="1:27" ht="51" x14ac:dyDescent="0.2">
      <c r="A29" s="26" t="s">
        <v>102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27" ht="15" x14ac:dyDescent="0.25">
      <c r="A30" s="27" t="s">
        <v>103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42"/>
      <c r="P30" s="42"/>
      <c r="Q30" s="42"/>
      <c r="R30" s="28"/>
      <c r="S30" s="42"/>
      <c r="T30" s="42"/>
      <c r="U30" s="42"/>
      <c r="V30" s="28"/>
      <c r="W30" s="38"/>
      <c r="X30" s="38"/>
      <c r="Y30" s="28"/>
      <c r="Z30" s="28"/>
      <c r="AA30" s="28"/>
    </row>
    <row r="31" spans="1:27" x14ac:dyDescent="0.2">
      <c r="O31" s="39" t="s">
        <v>54</v>
      </c>
      <c r="P31" s="39"/>
      <c r="Q31" s="39"/>
      <c r="S31" s="39" t="s">
        <v>88</v>
      </c>
      <c r="T31" s="39"/>
      <c r="U31" s="39"/>
      <c r="W31" s="40" t="s">
        <v>55</v>
      </c>
      <c r="X31" s="40"/>
      <c r="Y31" s="29"/>
    </row>
    <row r="32" spans="1:27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S32" s="29"/>
      <c r="T32" s="29"/>
      <c r="U32" s="29"/>
      <c r="W32" s="46"/>
      <c r="X32" s="46"/>
      <c r="Y32" s="29"/>
    </row>
    <row r="33" spans="1:25" ht="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2"/>
      <c r="P33" s="42"/>
      <c r="Q33" s="42"/>
      <c r="S33" s="42"/>
      <c r="T33" s="42"/>
      <c r="U33" s="42"/>
      <c r="W33" s="47"/>
      <c r="X33" s="47"/>
      <c r="Y33" s="29"/>
    </row>
    <row r="34" spans="1:25" ht="24.9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43" t="s">
        <v>56</v>
      </c>
      <c r="P34" s="43"/>
      <c r="Q34" s="43"/>
      <c r="S34" s="44" t="s">
        <v>89</v>
      </c>
      <c r="T34" s="44"/>
      <c r="U34" s="44"/>
      <c r="W34" s="45" t="s">
        <v>57</v>
      </c>
      <c r="X34" s="45"/>
      <c r="Y34" s="29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Раздел 3.1</vt:lpstr>
      <vt:lpstr>Раздел 3.2</vt:lpstr>
      <vt:lpstr>Раздел 3.3</vt:lpstr>
      <vt:lpstr>Раздел 3.5</vt:lpstr>
      <vt:lpstr>Раздел 3.6</vt:lpstr>
      <vt:lpstr>Spravichnik</vt:lpstr>
      <vt:lpstr>Флак</vt:lpstr>
      <vt:lpstr>Rezerv</vt:lpstr>
      <vt:lpstr>R_1</vt:lpstr>
      <vt:lpstr>R_2</vt:lpstr>
      <vt:lpstr>R_3</vt:lpstr>
      <vt:lpstr>R_4</vt:lpstr>
      <vt:lpstr>R_5</vt:lpstr>
      <vt:lpstr>razdel_15</vt:lpstr>
      <vt:lpstr>razdel_16</vt:lpstr>
      <vt:lpstr>razdel_17</vt:lpstr>
      <vt:lpstr>razdel_19</vt:lpstr>
      <vt:lpstr>razdel_20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Экономист</cp:lastModifiedBy>
  <cp:lastPrinted>2020-03-05T09:46:11Z</cp:lastPrinted>
  <dcterms:created xsi:type="dcterms:W3CDTF">2015-09-16T13:44:33Z</dcterms:created>
  <dcterms:modified xsi:type="dcterms:W3CDTF">2025-03-25T08:10:46Z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